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6.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H67" i="3" l="1"/>
  <c r="H60" i="3"/>
  <c r="H56" i="3"/>
  <c r="H36" i="3"/>
  <c r="H37" i="3" l="1"/>
  <c r="C77" i="3" l="1"/>
  <c r="C69" i="3"/>
  <c r="G61" i="3"/>
  <c r="F61" i="3"/>
  <c r="F67" i="3" s="1"/>
  <c r="E61" i="3"/>
  <c r="D61" i="3"/>
  <c r="C61" i="3"/>
  <c r="G56" i="3"/>
  <c r="F56" i="3"/>
  <c r="E56" i="3"/>
  <c r="D56" i="3"/>
  <c r="C56" i="3"/>
  <c r="H47" i="3"/>
  <c r="G47" i="3"/>
  <c r="F47" i="3"/>
  <c r="E47" i="3"/>
  <c r="D47" i="3"/>
  <c r="C47" i="3"/>
  <c r="C67" i="3" s="1"/>
  <c r="H39" i="3"/>
  <c r="G39" i="3"/>
  <c r="F39" i="3"/>
  <c r="E39" i="3"/>
  <c r="D39" i="3"/>
  <c r="C39" i="3"/>
  <c r="H30" i="3"/>
  <c r="H43" i="3" s="1"/>
  <c r="G30" i="3"/>
  <c r="F30" i="3"/>
  <c r="E30" i="3"/>
  <c r="D30" i="3"/>
  <c r="D43" i="3" s="1"/>
  <c r="C30" i="3"/>
  <c r="C18" i="3"/>
  <c r="C43" i="3" s="1"/>
  <c r="H77" i="3"/>
  <c r="G77" i="3"/>
  <c r="F77" i="3"/>
  <c r="E77" i="3"/>
  <c r="D77" i="3"/>
  <c r="H69" i="3"/>
  <c r="G69" i="3"/>
  <c r="F69" i="3"/>
  <c r="E69" i="3"/>
  <c r="D69" i="3"/>
  <c r="E43" i="3"/>
  <c r="C72" i="3" l="1"/>
  <c r="F43" i="3"/>
  <c r="F72" i="3" s="1"/>
  <c r="G67" i="3"/>
  <c r="G43" i="3"/>
  <c r="G72" i="3" s="1"/>
  <c r="E67" i="3"/>
  <c r="E72" i="3" s="1"/>
  <c r="D67" i="3"/>
  <c r="D72" i="3" s="1"/>
  <c r="H72" i="3"/>
</calcChain>
</file>

<file path=xl/sharedStrings.xml><?xml version="1.0" encoding="utf-8"?>
<sst xmlns="http://schemas.openxmlformats.org/spreadsheetml/2006/main" count="75" uniqueCount="75">
  <si>
    <t>LOGO DEL ENTE</t>
  </si>
  <si>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</si>
  <si>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</si>
  <si>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</si>
  <si>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</si>
  <si>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</si>
  <si>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</si>
  <si>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</si>
  <si>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</si>
  <si>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</si>
  <si>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</si>
  <si>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</si>
  <si>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</si>
  <si>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</si>
  <si>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</si>
  <si>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</si>
  <si>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</si>
  <si>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</si>
  <si>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</si>
  <si>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</si>
  <si>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</si>
  <si>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</si>
  <si>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</si>
  <si>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</si>
  <si>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</si>
  <si>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</si>
  <si>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</si>
  <si>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</si>
  <si>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</si>
  <si>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</si>
  <si>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</si>
  <si>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</si>
  <si>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</si>
  <si>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</si>
  <si>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</si>
  <si>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</si>
  <si>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</si>
  <si>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</si>
  <si>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</si>
  <si>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</si>
  <si>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</si>
  <si>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</si>
  <si>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</si>
  <si>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</si>
  <si>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</si>
  <si>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</si>
  <si>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</si>
  <si>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</si>
  <si>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</si>
  <si>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</si>
  <si>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</si>
  <si>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</si>
  <si>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</si>
  <si>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</si>
  <si>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</si>
  <si>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</si>
  <si>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</si>
  <si>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</si>
  <si>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</si>
  <si>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</si>
  <si>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</si>
  <si>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</si>
  <si>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</si>
  <si>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</si>
  <si>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</si>
  <si>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</si>
  <si>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</si>
  <si>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</si>
  <si>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</si>
  <si>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</si>
  <si>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</si>
  <si>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</si>
  <si>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</si>
  <si>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</si>
  <si>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 septiembre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</si>
</sst>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13" fillId="0" borderId="0" xfId="0" applyFont="1" applyFill="1" applyBorder="1" applyAlignment="1">
      <alignment horizontal="center" vertical="center"/>
    </xf>
    <xf numFmtId="3" fontId="0" fillId="0" borderId="11" xfId="0" applyNumberFormat="1" applyFill="1" applyBorder="1"/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250031</xdr:colOff>
      <xdr:row>1</xdr:row>
      <xdr:rowOff>0</xdr:rowOff>
    </xdr:from>
    <xdr:to>
      <xdr:col>7</xdr:col>
      <xdr:colOff>1316831</xdr:colOff>
      <xdr:row>1</xdr:row>
      <xdr:rowOff>807243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430375" y="297656"/>
          <a:ext cx="1066800" cy="807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topLeftCell="B1" zoomScale="80" zoomScaleNormal="80" workbookViewId="0">
      <selection activeCell="D2" sqref="D2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0"/>
      <c r="C2" s="6"/>
      <c r="D2" s="6"/>
      <c r="E2" s="6"/>
      <c r="F2" s="6"/>
      <c r="G2" s="6"/>
      <c r="H2" s="23" t="s">
        <v>0</v>
      </c>
    </row>
    <row r="3" spans="2:8" x14ac:dyDescent="0.25">
      <c r="B3" s="29" t="s">
        <v>73</v>
      </c>
      <c r="C3" s="30"/>
      <c r="D3" s="30"/>
      <c r="E3" s="30"/>
      <c r="F3" s="30"/>
      <c r="G3" s="30"/>
      <c r="H3" s="31"/>
    </row>
    <row r="4" spans="2:8" x14ac:dyDescent="0.25">
      <c r="B4" s="32" t="s">
        <v>3</v>
      </c>
      <c r="C4" s="33"/>
      <c r="D4" s="33"/>
      <c r="E4" s="33"/>
      <c r="F4" s="33"/>
      <c r="G4" s="33"/>
      <c r="H4" s="34"/>
    </row>
    <row r="5" spans="2:8" x14ac:dyDescent="0.25">
      <c r="B5" s="32" t="s">
        <v>74</v>
      </c>
      <c r="C5" s="33"/>
      <c r="D5" s="33"/>
      <c r="E5" s="33"/>
      <c r="F5" s="33"/>
      <c r="G5" s="33"/>
      <c r="H5" s="34"/>
    </row>
    <row r="6" spans="2:8" x14ac:dyDescent="0.25">
      <c r="B6" s="35" t="s">
        <v>1</v>
      </c>
      <c r="C6" s="36"/>
      <c r="D6" s="36"/>
      <c r="E6" s="36"/>
      <c r="F6" s="36"/>
      <c r="G6" s="36"/>
      <c r="H6" s="37"/>
    </row>
    <row r="7" spans="2:8" x14ac:dyDescent="0.25">
      <c r="B7" s="38" t="s">
        <v>4</v>
      </c>
      <c r="C7" s="40" t="s">
        <v>5</v>
      </c>
      <c r="D7" s="41"/>
      <c r="E7" s="41"/>
      <c r="F7" s="41"/>
      <c r="G7" s="42"/>
      <c r="H7" s="43" t="s">
        <v>6</v>
      </c>
    </row>
    <row r="8" spans="2:8" ht="30" x14ac:dyDescent="0.25">
      <c r="B8" s="39"/>
      <c r="C8" s="11" t="s">
        <v>7</v>
      </c>
      <c r="D8" s="7" t="s">
        <v>8</v>
      </c>
      <c r="E8" s="11" t="s">
        <v>9</v>
      </c>
      <c r="F8" s="11" t="s">
        <v>2</v>
      </c>
      <c r="G8" s="11" t="s">
        <v>10</v>
      </c>
      <c r="H8" s="43"/>
    </row>
    <row r="9" spans="2:8" x14ac:dyDescent="0.25">
      <c r="B9" s="12"/>
      <c r="C9" s="13"/>
      <c r="D9" s="8"/>
      <c r="E9" s="14"/>
      <c r="F9" s="14"/>
      <c r="G9" s="14"/>
      <c r="H9" s="12"/>
    </row>
    <row r="10" spans="2:8" x14ac:dyDescent="0.25">
      <c r="B10" s="15" t="s">
        <v>11</v>
      </c>
      <c r="C10" s="5"/>
      <c r="D10" s="5"/>
      <c r="E10" s="5"/>
      <c r="F10" s="5"/>
      <c r="G10" s="5"/>
      <c r="H10" s="5"/>
    </row>
    <row r="11" spans="2:8" x14ac:dyDescent="0.25">
      <c r="B11" s="16" t="s">
        <v>12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2:8" x14ac:dyDescent="0.25">
      <c r="B12" s="16" t="s">
        <v>13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2:8" x14ac:dyDescent="0.25">
      <c r="B13" s="16" t="s">
        <v>14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2:8" x14ac:dyDescent="0.25">
      <c r="B14" s="16" t="s">
        <v>15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2:8" x14ac:dyDescent="0.25">
      <c r="B15" s="16" t="s">
        <v>16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2:8" x14ac:dyDescent="0.25">
      <c r="B16" s="16" t="s">
        <v>17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 x14ac:dyDescent="0.25">
      <c r="B17" s="16" t="s">
        <v>18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 x14ac:dyDescent="0.25">
      <c r="B18" s="16" t="s">
        <v>19</v>
      </c>
      <c r="C18" s="26">
        <f>C19+C20+C21+C22+C23+C24+C25+C26+C27+C28+C29</f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 x14ac:dyDescent="0.25">
      <c r="B19" s="17" t="s">
        <v>20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 x14ac:dyDescent="0.25">
      <c r="B20" s="17" t="s">
        <v>21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 x14ac:dyDescent="0.25">
      <c r="B21" s="17" t="s">
        <v>22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 x14ac:dyDescent="0.25">
      <c r="B22" s="17" t="s">
        <v>23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 x14ac:dyDescent="0.25">
      <c r="B23" s="17" t="s">
        <v>24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 x14ac:dyDescent="0.25">
      <c r="B24" s="17" t="s">
        <v>25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 x14ac:dyDescent="0.25">
      <c r="B25" s="17" t="s">
        <v>26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 x14ac:dyDescent="0.25">
      <c r="B26" s="17" t="s">
        <v>27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 x14ac:dyDescent="0.25">
      <c r="B27" s="17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 x14ac:dyDescent="0.25">
      <c r="B28" s="17" t="s">
        <v>29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 x14ac:dyDescent="0.25">
      <c r="B29" s="17" t="s">
        <v>30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 x14ac:dyDescent="0.25">
      <c r="B30" s="16" t="s">
        <v>31</v>
      </c>
      <c r="C30" s="26">
        <f t="shared" ref="C30:H30" si="0">C31+C32+C33+C34+C35</f>
        <v>0</v>
      </c>
      <c r="D30" s="26">
        <f t="shared" si="0"/>
        <v>0</v>
      </c>
      <c r="E30" s="26">
        <f t="shared" si="0"/>
        <v>0</v>
      </c>
      <c r="F30" s="26">
        <f t="shared" si="0"/>
        <v>0</v>
      </c>
      <c r="G30" s="26">
        <f t="shared" si="0"/>
        <v>0</v>
      </c>
      <c r="H30" s="26">
        <f t="shared" si="0"/>
        <v>0</v>
      </c>
    </row>
    <row r="31" spans="2:8" x14ac:dyDescent="0.25">
      <c r="B31" s="17" t="s">
        <v>32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 x14ac:dyDescent="0.25">
      <c r="B32" s="17" t="s">
        <v>33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 x14ac:dyDescent="0.25">
      <c r="B33" s="17" t="s">
        <v>34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 x14ac:dyDescent="0.25">
      <c r="B34" s="17" t="s">
        <v>35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 x14ac:dyDescent="0.25">
      <c r="B35" s="17" t="s">
        <v>36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x14ac:dyDescent="0.25">
      <c r="B36" s="16" t="s">
        <v>37</v>
      </c>
      <c r="C36" s="26">
        <v>3324966</v>
      </c>
      <c r="D36" s="26">
        <v>1437066</v>
      </c>
      <c r="E36" s="26">
        <v>4762032</v>
      </c>
      <c r="F36" s="26">
        <v>4728700</v>
      </c>
      <c r="G36" s="26">
        <v>4728700</v>
      </c>
      <c r="H36" s="26">
        <f>E36-G36</f>
        <v>33332</v>
      </c>
    </row>
    <row r="37" spans="2:8" x14ac:dyDescent="0.25">
      <c r="B37" s="16" t="s">
        <v>38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f>E37-G37</f>
        <v>0</v>
      </c>
    </row>
    <row r="38" spans="2:8" x14ac:dyDescent="0.25">
      <c r="B38" s="17" t="s">
        <v>39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 x14ac:dyDescent="0.25">
      <c r="B39" s="16" t="s">
        <v>40</v>
      </c>
      <c r="C39" s="26">
        <f t="shared" ref="C39:H39" si="1">C40+C41</f>
        <v>0</v>
      </c>
      <c r="D39" s="26">
        <f t="shared" si="1"/>
        <v>0</v>
      </c>
      <c r="E39" s="26">
        <f t="shared" si="1"/>
        <v>0</v>
      </c>
      <c r="F39" s="26">
        <f t="shared" si="1"/>
        <v>0</v>
      </c>
      <c r="G39" s="26">
        <f t="shared" si="1"/>
        <v>0</v>
      </c>
      <c r="H39" s="26">
        <f t="shared" si="1"/>
        <v>0</v>
      </c>
    </row>
    <row r="40" spans="2:8" x14ac:dyDescent="0.25">
      <c r="B40" s="17" t="s">
        <v>41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2:8" x14ac:dyDescent="0.25">
      <c r="B41" s="17" t="s">
        <v>42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2:8" x14ac:dyDescent="0.25">
      <c r="B42" s="3"/>
      <c r="C42" s="26"/>
      <c r="D42" s="26"/>
      <c r="E42" s="26"/>
      <c r="F42" s="26"/>
      <c r="G42" s="26"/>
      <c r="H42" s="26"/>
    </row>
    <row r="43" spans="2:8" x14ac:dyDescent="0.25">
      <c r="B43" s="18" t="s">
        <v>43</v>
      </c>
      <c r="C43" s="27">
        <f>C11+C12+C13+C14+C15+C16+C17+C18+C30+C36+C37+C39</f>
        <v>3324966</v>
      </c>
      <c r="D43" s="27">
        <f t="shared" ref="D43:H43" si="2">D11+D12+D13+D14+D15+D16+D17+D18+D30+D36+D37+D39</f>
        <v>1437066</v>
      </c>
      <c r="E43" s="27">
        <f t="shared" si="2"/>
        <v>4762032</v>
      </c>
      <c r="F43" s="27">
        <f t="shared" si="2"/>
        <v>4728700</v>
      </c>
      <c r="G43" s="27">
        <f t="shared" si="2"/>
        <v>4728700</v>
      </c>
      <c r="H43" s="27">
        <f t="shared" si="2"/>
        <v>33332</v>
      </c>
    </row>
    <row r="44" spans="2:8" x14ac:dyDescent="0.25">
      <c r="B44" s="15" t="s">
        <v>44</v>
      </c>
      <c r="C44" s="26"/>
      <c r="D44" s="26"/>
      <c r="E44" s="26"/>
      <c r="F44" s="26"/>
      <c r="G44" s="26"/>
      <c r="H44" s="27"/>
    </row>
    <row r="45" spans="2:8" x14ac:dyDescent="0.25">
      <c r="B45" s="3"/>
      <c r="C45" s="26"/>
      <c r="D45" s="26"/>
      <c r="E45" s="26"/>
      <c r="F45" s="26"/>
      <c r="G45" s="26"/>
      <c r="H45" s="25"/>
    </row>
    <row r="46" spans="2:8" x14ac:dyDescent="0.25">
      <c r="B46" s="15" t="s">
        <v>45</v>
      </c>
      <c r="C46" s="25"/>
      <c r="D46" s="25"/>
      <c r="E46" s="25"/>
      <c r="F46" s="25"/>
      <c r="G46" s="25"/>
      <c r="H46" s="25"/>
    </row>
    <row r="47" spans="2:8" x14ac:dyDescent="0.25">
      <c r="B47" s="16" t="s">
        <v>46</v>
      </c>
      <c r="C47" s="26">
        <f t="shared" ref="C47:H47" si="3">C48+C49+C50+C51+C52+C53+C54+C55</f>
        <v>0</v>
      </c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</row>
    <row r="48" spans="2:8" x14ac:dyDescent="0.25">
      <c r="B48" s="17" t="s">
        <v>47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2:8" x14ac:dyDescent="0.25">
      <c r="B49" s="17" t="s">
        <v>48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2:8" x14ac:dyDescent="0.25">
      <c r="B50" s="17" t="s">
        <v>49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2:8" ht="30" x14ac:dyDescent="0.25">
      <c r="B51" s="19" t="s">
        <v>50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2:8" x14ac:dyDescent="0.25">
      <c r="B52" s="17" t="s">
        <v>51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2:8" x14ac:dyDescent="0.25">
      <c r="B53" s="17" t="s">
        <v>52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2:8" ht="30" x14ac:dyDescent="0.25">
      <c r="B54" s="19" t="s">
        <v>53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2:8" ht="30" x14ac:dyDescent="0.25">
      <c r="B55" s="19" t="s">
        <v>54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2:8" x14ac:dyDescent="0.25">
      <c r="B56" s="16" t="s">
        <v>55</v>
      </c>
      <c r="C56" s="26">
        <f>C57+C58+C59+C60</f>
        <v>0</v>
      </c>
      <c r="D56" s="26">
        <f>D57+D58+D59+D60</f>
        <v>1540302</v>
      </c>
      <c r="E56" s="26">
        <f>E57+E58+E59+E60</f>
        <v>1540302</v>
      </c>
      <c r="F56" s="26">
        <f>F57+F58+F59+F60</f>
        <v>1540302</v>
      </c>
      <c r="G56" s="26">
        <f>G57+G58+G59+G60</f>
        <v>1540302</v>
      </c>
      <c r="H56" s="26">
        <f>E56-G56</f>
        <v>0</v>
      </c>
    </row>
    <row r="57" spans="2:8" x14ac:dyDescent="0.25">
      <c r="B57" s="17" t="s">
        <v>56</v>
      </c>
      <c r="C57" s="26"/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2:8" x14ac:dyDescent="0.25">
      <c r="B58" s="17" t="s">
        <v>57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2:8" x14ac:dyDescent="0.25">
      <c r="B59" s="17" t="s">
        <v>58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2:8" x14ac:dyDescent="0.25">
      <c r="B60" s="17" t="s">
        <v>59</v>
      </c>
      <c r="C60" s="26">
        <v>0</v>
      </c>
      <c r="D60" s="26">
        <v>1540302</v>
      </c>
      <c r="E60" s="26">
        <v>1540302</v>
      </c>
      <c r="F60" s="26">
        <v>1540302</v>
      </c>
      <c r="G60" s="26">
        <v>1540302</v>
      </c>
      <c r="H60" s="26">
        <f>E60-G60</f>
        <v>0</v>
      </c>
    </row>
    <row r="61" spans="2:8" x14ac:dyDescent="0.25">
      <c r="B61" s="16" t="s">
        <v>60</v>
      </c>
      <c r="C61" s="26">
        <f>C62+C63</f>
        <v>0</v>
      </c>
      <c r="D61" s="26">
        <f>D62+D63</f>
        <v>0</v>
      </c>
      <c r="E61" s="26">
        <f>E62+E63</f>
        <v>0</v>
      </c>
      <c r="F61" s="26">
        <f>F62+F63</f>
        <v>0</v>
      </c>
      <c r="G61" s="26">
        <f>G62+G63</f>
        <v>0</v>
      </c>
      <c r="H61" s="26">
        <v>0</v>
      </c>
    </row>
    <row r="62" spans="2:8" ht="30" x14ac:dyDescent="0.25">
      <c r="B62" s="19" t="s">
        <v>61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</row>
    <row r="63" spans="2:8" x14ac:dyDescent="0.25">
      <c r="B63" s="17" t="s">
        <v>62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2:8" x14ac:dyDescent="0.25">
      <c r="B64" s="16" t="s">
        <v>63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2:8" x14ac:dyDescent="0.25">
      <c r="B65" s="16" t="s">
        <v>64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2:8" x14ac:dyDescent="0.25">
      <c r="B66" s="3"/>
      <c r="C66" s="25"/>
      <c r="D66" s="25"/>
      <c r="E66" s="25"/>
      <c r="F66" s="25"/>
      <c r="G66" s="25"/>
      <c r="H66" s="25"/>
    </row>
    <row r="67" spans="2:8" x14ac:dyDescent="0.25">
      <c r="B67" s="18" t="s">
        <v>65</v>
      </c>
      <c r="C67" s="27">
        <f>C47+C56+C61+C64+C65</f>
        <v>0</v>
      </c>
      <c r="D67" s="27">
        <f t="shared" ref="D67:G67" si="4">D47+D56+D61+D64+D65</f>
        <v>1540302</v>
      </c>
      <c r="E67" s="27">
        <f t="shared" si="4"/>
        <v>1540302</v>
      </c>
      <c r="F67" s="27">
        <f t="shared" si="4"/>
        <v>1540302</v>
      </c>
      <c r="G67" s="27">
        <f t="shared" si="4"/>
        <v>1540302</v>
      </c>
      <c r="H67" s="27">
        <f>E67-G67</f>
        <v>0</v>
      </c>
    </row>
    <row r="68" spans="2:8" x14ac:dyDescent="0.25">
      <c r="B68" s="3"/>
      <c r="C68" s="25"/>
      <c r="D68" s="25"/>
      <c r="E68" s="25"/>
      <c r="F68" s="25"/>
      <c r="G68" s="25"/>
      <c r="H68" s="25"/>
    </row>
    <row r="69" spans="2:8" x14ac:dyDescent="0.25">
      <c r="B69" s="18" t="s">
        <v>66</v>
      </c>
      <c r="C69" s="27">
        <f>C70</f>
        <v>0</v>
      </c>
      <c r="D69" s="27">
        <f t="shared" ref="D69:H69" si="5">D70</f>
        <v>0</v>
      </c>
      <c r="E69" s="27">
        <f t="shared" si="5"/>
        <v>0</v>
      </c>
      <c r="F69" s="27">
        <f t="shared" si="5"/>
        <v>0</v>
      </c>
      <c r="G69" s="27">
        <f t="shared" si="5"/>
        <v>0</v>
      </c>
      <c r="H69" s="27">
        <f t="shared" si="5"/>
        <v>0</v>
      </c>
    </row>
    <row r="70" spans="2:8" x14ac:dyDescent="0.25">
      <c r="B70" s="20" t="s">
        <v>67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2:8" x14ac:dyDescent="0.25">
      <c r="B71" s="3"/>
      <c r="C71" s="25"/>
      <c r="D71" s="25"/>
      <c r="E71" s="25"/>
      <c r="F71" s="25"/>
      <c r="G71" s="25"/>
      <c r="H71" s="25"/>
    </row>
    <row r="72" spans="2:8" x14ac:dyDescent="0.25">
      <c r="B72" s="18" t="s">
        <v>68</v>
      </c>
      <c r="C72" s="27">
        <f>C43+C67+C69</f>
        <v>3324966</v>
      </c>
      <c r="D72" s="27">
        <f t="shared" ref="D72:H72" si="6">D43+D67+D69</f>
        <v>2977368</v>
      </c>
      <c r="E72" s="27">
        <f t="shared" si="6"/>
        <v>6302334</v>
      </c>
      <c r="F72" s="27">
        <f t="shared" si="6"/>
        <v>6269002</v>
      </c>
      <c r="G72" s="27">
        <f t="shared" si="6"/>
        <v>6269002</v>
      </c>
      <c r="H72" s="27">
        <f t="shared" si="6"/>
        <v>33332</v>
      </c>
    </row>
    <row r="73" spans="2:8" x14ac:dyDescent="0.25">
      <c r="B73" s="3"/>
      <c r="C73" s="25"/>
      <c r="D73" s="25"/>
      <c r="E73" s="25"/>
      <c r="F73" s="25"/>
      <c r="G73" s="25"/>
      <c r="H73" s="25"/>
    </row>
    <row r="74" spans="2:8" x14ac:dyDescent="0.25">
      <c r="B74" s="4" t="s">
        <v>69</v>
      </c>
      <c r="C74" s="25"/>
      <c r="D74" s="25"/>
      <c r="E74" s="25"/>
      <c r="F74" s="25"/>
      <c r="G74" s="25"/>
      <c r="H74" s="25"/>
    </row>
    <row r="75" spans="2:8" ht="30" x14ac:dyDescent="0.25">
      <c r="B75" s="21" t="s">
        <v>70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2:8" ht="30" x14ac:dyDescent="0.25">
      <c r="B76" s="21" t="s">
        <v>71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2:8" x14ac:dyDescent="0.25">
      <c r="B77" s="22" t="s">
        <v>72</v>
      </c>
      <c r="C77" s="27">
        <f>SUM(C75:C76)</f>
        <v>0</v>
      </c>
      <c r="D77" s="27">
        <f t="shared" ref="D77:H77" si="7">SUM(D75:D76)</f>
        <v>0</v>
      </c>
      <c r="E77" s="27">
        <f t="shared" si="7"/>
        <v>0</v>
      </c>
      <c r="F77" s="27">
        <f t="shared" si="7"/>
        <v>0</v>
      </c>
      <c r="G77" s="27">
        <f t="shared" si="7"/>
        <v>0</v>
      </c>
      <c r="H77" s="27">
        <f t="shared" si="7"/>
        <v>0</v>
      </c>
    </row>
    <row r="78" spans="2:8" x14ac:dyDescent="0.25">
      <c r="B78" s="9"/>
      <c r="C78" s="24"/>
      <c r="D78" s="24"/>
      <c r="E78" s="24"/>
      <c r="F78" s="24"/>
      <c r="G78" s="24"/>
      <c r="H78" s="24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 ESTADO ANALITICO DE INGRESO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2018-10-12T00:40:22Z</cp:lastPrinted>
  <dcterms:created xsi:type="dcterms:W3CDTF">2018-07-04T15:46:54Z</dcterms:created>
  <dcterms:modified xsi:type="dcterms:W3CDTF">2018-10-23T20:34:20Z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